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ондарка для бани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<sst xmlns="http://schemas.openxmlformats.org/spreadsheetml/2006/main" count="104" uniqueCount="78">
  <si>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 xml:space="preserve">Частное производственное унитарное предприятие </t>
  </si>
  <si>
    <t>«Мануфактура Шингарёв и Ко»</t>
  </si>
  <si>
    <t>Р/с 3012013410018 в «Приорбанк» ОАО ЦБУ 109 код 749</t>
  </si>
  <si>
    <t>УНН 690392852 Директор Шингарев П.В.  на основании Устава.</t>
  </si>
  <si>
    <t>Наименование</t>
  </si>
  <si>
    <t>Изображения</t>
  </si>
  <si>
    <t xml:space="preserve">7 л </t>
  </si>
  <si>
    <t>15 л</t>
  </si>
  <si>
    <t>22 л</t>
  </si>
  <si>
    <t>7 л</t>
  </si>
  <si>
    <t>12 л</t>
  </si>
  <si>
    <t>Объем</t>
  </si>
  <si>
    <t>Прайс от</t>
  </si>
  <si>
    <t>Весь представленный товар является продукцией собственного производства.</t>
  </si>
  <si>
    <t>17 л</t>
  </si>
  <si>
    <t>Ведро с ручкой</t>
  </si>
  <si>
    <t>Ведро с пластиковым вкладышем с ручкой</t>
  </si>
  <si>
    <t>Запарник</t>
  </si>
  <si>
    <t>Запарник с пластиковым вкладышем</t>
  </si>
  <si>
    <t>Шайка для бани с пластиковым вкладышем</t>
  </si>
  <si>
    <t>Обливное устройство с клапаном</t>
  </si>
  <si>
    <t xml:space="preserve">15л </t>
  </si>
  <si>
    <t>Крышка к запарнику (без вкладыша и с вкладышем)</t>
  </si>
  <si>
    <t>9 л</t>
  </si>
  <si>
    <t>17 (15) л</t>
  </si>
  <si>
    <t>Розница</t>
  </si>
  <si>
    <t>Код</t>
  </si>
  <si>
    <t>5 л</t>
  </si>
  <si>
    <t>3 л</t>
  </si>
  <si>
    <t>Опт</t>
  </si>
  <si>
    <t>Опт*</t>
  </si>
  <si>
    <t>Мелкий опт</t>
  </si>
  <si>
    <t>без НДС</t>
  </si>
  <si>
    <t>УД-3-О-Н</t>
  </si>
  <si>
    <t>ШД-5-О-Н</t>
  </si>
  <si>
    <t>ШД-7-О-Н</t>
  </si>
  <si>
    <t>ШД-9-О-Н</t>
  </si>
  <si>
    <t>ШД-12-О-Н</t>
  </si>
  <si>
    <t>ШД-15-О-Н</t>
  </si>
  <si>
    <t>ШПВ-5-О-Н</t>
  </si>
  <si>
    <t>ШПВ-7-О-Н</t>
  </si>
  <si>
    <t>ШПВ-12-О-Н</t>
  </si>
  <si>
    <t>ШПВ-15-О-Н</t>
  </si>
  <si>
    <t>ЗД-9-О-Н</t>
  </si>
  <si>
    <t>ЗД-17-О-Н</t>
  </si>
  <si>
    <t>ЗД-22-О-Н</t>
  </si>
  <si>
    <t>ЗПВ-15-О-Н</t>
  </si>
  <si>
    <t>ЗПВ-22-О-Н</t>
  </si>
  <si>
    <t>КЗ-9-О-Н</t>
  </si>
  <si>
    <t>КЗ-15(17)-О-Н</t>
  </si>
  <si>
    <t>КЗ-22-О-Н</t>
  </si>
  <si>
    <t>ВД-9-О-Н</t>
  </si>
  <si>
    <t>ВД-15-О-Н</t>
  </si>
  <si>
    <t>ВД-22-О-Н</t>
  </si>
  <si>
    <t>ВПВ-15-О-Н</t>
  </si>
  <si>
    <t>ВПВ-22-О-Н</t>
  </si>
  <si>
    <t>ОУД-17-О-Н</t>
  </si>
  <si>
    <t>ОУДЛ-17-О-Н</t>
  </si>
  <si>
    <t>ОУД-22-О-Н</t>
  </si>
  <si>
    <t>ОУДЛ-22-О-Н</t>
  </si>
  <si>
    <t xml:space="preserve">Лакированное обливное устройство c клапанон </t>
  </si>
  <si>
    <t>Обливное устройство с клапаном с пластиковым вкладышем</t>
  </si>
  <si>
    <t>ОУПВ-15-О-Н</t>
  </si>
  <si>
    <t>ОУПВ-22-О-Н</t>
  </si>
  <si>
    <t>Ушат для бани</t>
  </si>
  <si>
    <t>www.bondarka.by</t>
  </si>
  <si>
    <t>т.ф. +375 (017) 206-78-71, +375 (29) 399 33 36, +375 (29) 758 04 30 Павел</t>
  </si>
  <si>
    <t>223062, Минский р-н, р-н пос. Привольный, ул. Мира, д. 43, к.1</t>
  </si>
  <si>
    <t>Возможно изменение размеров отдельный изделий под заказ (только для опта).</t>
  </si>
  <si>
    <t>Изготавливаем купели, бочки для вина, кадки для соления, кадки для цветов и др.</t>
  </si>
  <si>
    <t>Цена, размеры и сроки изготовления оговариваются дополнительно.</t>
  </si>
  <si>
    <t>info@bondarka.by</t>
  </si>
  <si>
    <t>Шайка для бани</t>
  </si>
  <si>
    <t>Шаблон</t>
  </si>
  <si>
    <t>осина/ольха</t>
  </si>
  <si>
    <t>дуб</t>
  </si>
  <si>
    <t>Бондарные изделия для бани и сауны</t>
  </si>
  <si>
    <t>опт - от 10 000 000 рублей по предоплате; опт* - от 10 000 000 рублей с отсрочкой платежа; мелкий опт - от 5 000 000 рублей с отсрочкой платежа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</si>
</sst>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u val="single"/>
      <sz val="1"/>
      <name val="Arial Cyr"/>
      <family val="0"/>
    </font>
    <font>
      <sz val="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name val="Arial Cyr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42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5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19" fillId="0" borderId="20" xfId="53" applyFont="1" applyBorder="1" applyAlignment="1">
      <alignment horizontal="center"/>
      <protection/>
    </xf>
    <xf numFmtId="0" fontId="2" fillId="0" borderId="10" xfId="42" applyFont="1" applyBorder="1" applyAlignment="1" applyProtection="1">
      <alignment/>
      <protection/>
    </xf>
    <xf numFmtId="0" fontId="19" fillId="0" borderId="17" xfId="53" applyFont="1" applyBorder="1" applyAlignment="1">
      <alignment horizont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21" fillId="0" borderId="0" xfId="0" applyNumberFormat="1" applyFont="1" applyBorder="1" applyAlignment="1">
      <alignment/>
    </xf>
    <xf numFmtId="0" fontId="3" fillId="0" borderId="0" xfId="42" applyBorder="1" applyAlignment="1" applyProtection="1">
      <alignment/>
      <protection/>
    </xf>
    <xf numFmtId="3" fontId="7" fillId="0" borderId="1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3" fontId="0" fillId="0" borderId="19" xfId="0" applyNumberFormat="1" applyBorder="1" applyAlignment="1">
      <alignment horizontal="center" wrapText="1"/>
    </xf>
    <xf numFmtId="3" fontId="0" fillId="0" borderId="21" xfId="0" applyNumberForma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8" fontId="0" fillId="0" borderId="0" xfId="43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файл на вв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1724025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7240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35</xdr:row>
      <xdr:rowOff>66675</xdr:rowOff>
    </xdr:from>
    <xdr:to>
      <xdr:col>1</xdr:col>
      <xdr:colOff>1333500</xdr:colOff>
      <xdr:row>40</xdr:row>
      <xdr:rowOff>152400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057900"/>
          <a:ext cx="8382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57150</xdr:rowOff>
    </xdr:from>
    <xdr:to>
      <xdr:col>1</xdr:col>
      <xdr:colOff>742950</xdr:colOff>
      <xdr:row>34</xdr:row>
      <xdr:rowOff>114300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229225"/>
          <a:ext cx="56197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1038225</xdr:colOff>
      <xdr:row>30</xdr:row>
      <xdr:rowOff>38100</xdr:rowOff>
    </xdr:from>
    <xdr:to>
      <xdr:col>1</xdr:col>
      <xdr:colOff>1666875</xdr:colOff>
      <xdr:row>34</xdr:row>
      <xdr:rowOff>114300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5210175"/>
          <a:ext cx="6286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600075</xdr:colOff>
      <xdr:row>18</xdr:row>
      <xdr:rowOff>19050</xdr:rowOff>
    </xdr:from>
    <xdr:to>
      <xdr:col>1</xdr:col>
      <xdr:colOff>1190625</xdr:colOff>
      <xdr:row>21</xdr:row>
      <xdr:rowOff>133350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3200400"/>
          <a:ext cx="5905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1152525</xdr:colOff>
      <xdr:row>12</xdr:row>
      <xdr:rowOff>95250</xdr:rowOff>
    </xdr:from>
    <xdr:to>
      <xdr:col>1</xdr:col>
      <xdr:colOff>1752600</xdr:colOff>
      <xdr:row>17</xdr:row>
      <xdr:rowOff>95250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6350" y="2295525"/>
          <a:ext cx="60007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12</xdr:row>
      <xdr:rowOff>152400</xdr:rowOff>
    </xdr:from>
    <xdr:to>
      <xdr:col>1</xdr:col>
      <xdr:colOff>981075</xdr:colOff>
      <xdr:row>17</xdr:row>
      <xdr:rowOff>85725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2352675"/>
          <a:ext cx="8763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66675</xdr:rowOff>
    </xdr:from>
    <xdr:to>
      <xdr:col>1</xdr:col>
      <xdr:colOff>819150</xdr:colOff>
      <xdr:row>29</xdr:row>
      <xdr:rowOff>38100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1419232">
          <a:off x="200025" y="3933825"/>
          <a:ext cx="74295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971550</xdr:colOff>
      <xdr:row>24</xdr:row>
      <xdr:rowOff>123825</xdr:rowOff>
    </xdr:from>
    <xdr:to>
      <xdr:col>1</xdr:col>
      <xdr:colOff>1704975</xdr:colOff>
      <xdr:row>28</xdr:row>
      <xdr:rowOff>142875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" y="4314825"/>
          <a:ext cx="7334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ndarka.by" TargetMode="External" /><Relationship Id="rId2" Type="http://schemas.openxmlformats.org/officeDocument/2006/relationships/hyperlink" Target="http://www.bondarka.by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82" zoomScaleNormal="82" zoomScalePageLayoutView="0" workbookViewId="0" topLeftCell="A25">
      <selection activeCell="B53" sqref="B53"/>
    </sheetView>
  </sheetViews>
  <sheetFormatPr defaultColWidth="9.140625" defaultRowHeight="12.75"/>
  <cols>
    <col min="1" max="1" width="1.8515625" style="0" customWidth="1"/>
    <col min="2" max="2" width="27.28125" style="0" customWidth="1"/>
    <col min="3" max="3" width="24.8515625" style="0" customWidth="1"/>
    <col min="4" max="4" width="21.7109375" style="0" customWidth="1"/>
    <col min="5" max="5" width="8.421875" style="0" customWidth="1"/>
    <col min="6" max="7" width="8.421875" style="0" hidden="1" customWidth="1"/>
    <col min="8" max="8" width="9.57421875" style="0" hidden="1" customWidth="1"/>
    <col min="9" max="9" width="12.00390625" style="0" customWidth="1"/>
    <col min="10" max="10" width="9.28125" style="0" hidden="1" customWidth="1"/>
    <col min="11" max="11" width="9.8515625" style="0" customWidth="1"/>
    <col min="12" max="12" width="11.57421875" style="0" customWidth="1"/>
    <col min="13" max="13" width="9.28125" style="0" hidden="1" customWidth="1"/>
    <col min="14" max="14" width="9.28125" style="0" customWidth="1"/>
    <col min="15" max="15" width="11.28125" style="0" customWidth="1"/>
    <col min="16" max="16" width="9.7109375" style="0" customWidth="1"/>
    <col min="17" max="17" width="11.7109375" style="0" customWidth="1"/>
    <col min="18" max="18" width="10.57421875" style="0" customWidth="1"/>
  </cols>
  <sheetData>
    <row r="1" spans="3:17" ht="15.75">
      <c r="C1" s="1" t="s">
        <v>0</v>
      </c>
      <c r="D1" s="1"/>
      <c r="P1" s="18">
        <v>1.9</v>
      </c>
      <c r="Q1" s="18">
        <v>1.05</v>
      </c>
    </row>
    <row r="2" spans="3:17" ht="15.75">
      <c r="C2" s="1" t="s">
        <v>1</v>
      </c>
      <c r="D2" s="1"/>
      <c r="O2" s="2"/>
      <c r="P2" s="2"/>
      <c r="Q2" s="17">
        <v>1.2</v>
      </c>
    </row>
    <row r="3" spans="3:17" ht="15">
      <c r="C3" s="3" t="s">
        <v>67</v>
      </c>
      <c r="D3" s="3"/>
      <c r="Q3" s="18">
        <v>1.3</v>
      </c>
    </row>
    <row r="4" spans="3:17" ht="15">
      <c r="C4" s="3" t="s">
        <v>2</v>
      </c>
      <c r="D4" s="3"/>
      <c r="Q4" s="18">
        <v>1</v>
      </c>
    </row>
    <row r="5" spans="3:4" ht="15">
      <c r="C5" s="3" t="s">
        <v>3</v>
      </c>
      <c r="D5" s="3"/>
    </row>
    <row r="6" spans="1:18" ht="15.75" thickBot="1">
      <c r="A6" s="5"/>
      <c r="B6" s="51" t="s">
        <v>65</v>
      </c>
      <c r="C6" s="4" t="s">
        <v>66</v>
      </c>
      <c r="D6" s="4"/>
      <c r="E6" s="7"/>
      <c r="F6" s="7"/>
      <c r="G6" s="7"/>
      <c r="H6" s="7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7" ht="15">
      <c r="A7" s="6"/>
      <c r="B7" s="59" t="s">
        <v>71</v>
      </c>
      <c r="C7" s="10"/>
      <c r="D7" s="10"/>
      <c r="E7" s="9"/>
      <c r="F7" s="9"/>
      <c r="G7" s="9"/>
      <c r="H7" s="9"/>
      <c r="I7" s="6"/>
      <c r="J7" s="6"/>
      <c r="K7" s="6"/>
      <c r="L7" s="6"/>
      <c r="M7" s="6"/>
      <c r="N7" s="6"/>
      <c r="P7" s="12" t="s">
        <v>12</v>
      </c>
      <c r="Q7" s="58">
        <v>41389</v>
      </c>
    </row>
    <row r="8" spans="1:17" ht="7.5" customHeight="1">
      <c r="A8" s="6"/>
      <c r="B8" s="9"/>
      <c r="C8" s="10"/>
      <c r="D8" s="10"/>
      <c r="E8" s="9"/>
      <c r="F8" s="9"/>
      <c r="G8" s="9"/>
      <c r="H8" s="9"/>
      <c r="I8" s="6"/>
      <c r="J8" s="6"/>
      <c r="K8" s="6"/>
      <c r="L8" s="6"/>
      <c r="M8" s="6"/>
      <c r="N8" s="6"/>
      <c r="O8" s="12"/>
      <c r="P8" s="12"/>
      <c r="Q8" s="11"/>
    </row>
    <row r="9" spans="1:17" ht="15.75" customHeight="1">
      <c r="A9" s="6"/>
      <c r="B9" s="9"/>
      <c r="C9" s="13" t="s">
        <v>76</v>
      </c>
      <c r="D9" s="13"/>
      <c r="E9" s="9"/>
      <c r="F9" s="9"/>
      <c r="G9" s="9"/>
      <c r="H9" s="9"/>
      <c r="I9" s="6"/>
      <c r="J9" s="6"/>
      <c r="K9" s="6"/>
      <c r="L9" s="6"/>
      <c r="M9" s="6"/>
      <c r="N9" s="6"/>
      <c r="O9" s="12"/>
      <c r="P9" s="12"/>
      <c r="Q9" s="11"/>
    </row>
    <row r="10" spans="1:17" ht="13.5" customHeight="1" thickBot="1">
      <c r="A10" s="6"/>
      <c r="B10" s="9"/>
      <c r="C10" s="10"/>
      <c r="D10" s="10"/>
      <c r="E10" s="9"/>
      <c r="F10" s="9"/>
      <c r="G10" s="9"/>
      <c r="H10" s="9"/>
      <c r="I10" s="89"/>
      <c r="J10" s="89"/>
      <c r="K10" s="89"/>
      <c r="L10" s="89"/>
      <c r="M10" s="89"/>
      <c r="N10" s="89"/>
      <c r="O10" s="89"/>
      <c r="P10" s="89"/>
      <c r="Q10" s="89"/>
    </row>
    <row r="11" spans="1:18" ht="13.5" customHeight="1" thickBot="1">
      <c r="A11" s="6"/>
      <c r="B11" s="9"/>
      <c r="C11" s="10"/>
      <c r="D11" s="10"/>
      <c r="E11" s="9"/>
      <c r="F11" s="109" t="s">
        <v>73</v>
      </c>
      <c r="G11" s="110"/>
      <c r="H11" s="95" t="s">
        <v>29</v>
      </c>
      <c r="I11" s="96"/>
      <c r="J11" s="96"/>
      <c r="K11" s="97"/>
      <c r="L11" s="98" t="s">
        <v>30</v>
      </c>
      <c r="M11" s="98"/>
      <c r="N11" s="98"/>
      <c r="O11" s="99" t="s">
        <v>31</v>
      </c>
      <c r="P11" s="100"/>
      <c r="Q11" s="93" t="s">
        <v>25</v>
      </c>
      <c r="R11" s="94"/>
    </row>
    <row r="12" spans="2:18" ht="15.75" thickBot="1">
      <c r="B12" s="32" t="s">
        <v>5</v>
      </c>
      <c r="C12" s="16" t="s">
        <v>4</v>
      </c>
      <c r="D12" s="25" t="s">
        <v>26</v>
      </c>
      <c r="E12" s="27" t="s">
        <v>11</v>
      </c>
      <c r="F12" s="111"/>
      <c r="G12" s="112"/>
      <c r="H12" s="68" t="s">
        <v>32</v>
      </c>
      <c r="I12" s="69" t="s">
        <v>74</v>
      </c>
      <c r="J12" s="68" t="s">
        <v>32</v>
      </c>
      <c r="K12" s="67" t="s">
        <v>75</v>
      </c>
      <c r="L12" s="35" t="s">
        <v>74</v>
      </c>
      <c r="M12" s="35" t="s">
        <v>32</v>
      </c>
      <c r="N12" s="61" t="s">
        <v>75</v>
      </c>
      <c r="O12" s="65" t="s">
        <v>74</v>
      </c>
      <c r="P12" s="67" t="s">
        <v>75</v>
      </c>
      <c r="Q12" s="65" t="s">
        <v>74</v>
      </c>
      <c r="R12" s="66" t="s">
        <v>75</v>
      </c>
    </row>
    <row r="13" spans="2:18" ht="12.75">
      <c r="B13" s="101"/>
      <c r="C13" s="36" t="s">
        <v>64</v>
      </c>
      <c r="D13" s="37" t="s">
        <v>33</v>
      </c>
      <c r="E13" s="38" t="s">
        <v>28</v>
      </c>
      <c r="F13" s="39">
        <v>119000</v>
      </c>
      <c r="G13" s="76">
        <f>F13*1.2</f>
        <v>142800</v>
      </c>
      <c r="H13" s="83">
        <f>F13/$Q$4</f>
        <v>119000</v>
      </c>
      <c r="I13" s="40">
        <f>H13*1.2</f>
        <v>142800</v>
      </c>
      <c r="J13" s="40">
        <f>H13*$Q$1</f>
        <v>124950</v>
      </c>
      <c r="K13" s="84">
        <f>I13*$P$1</f>
        <v>271320</v>
      </c>
      <c r="L13" s="80">
        <f>J13*1.2</f>
        <v>149940</v>
      </c>
      <c r="M13" s="41">
        <f>H13*$Q$2</f>
        <v>142800</v>
      </c>
      <c r="N13" s="73">
        <f>L13*$P$1</f>
        <v>284886</v>
      </c>
      <c r="O13" s="70">
        <f>M13*1.2</f>
        <v>171360</v>
      </c>
      <c r="P13" s="42">
        <f>O13*$P$1</f>
        <v>325584</v>
      </c>
      <c r="Q13" s="70">
        <f>I13*$Q$3</f>
        <v>185640</v>
      </c>
      <c r="R13" s="62">
        <f>Q13*$P$1</f>
        <v>352716</v>
      </c>
    </row>
    <row r="14" spans="2:18" ht="12.75">
      <c r="B14" s="102"/>
      <c r="C14" s="90" t="s">
        <v>72</v>
      </c>
      <c r="D14" s="26" t="s">
        <v>34</v>
      </c>
      <c r="E14" s="33" t="s">
        <v>27</v>
      </c>
      <c r="F14" s="28">
        <v>128000</v>
      </c>
      <c r="G14" s="77">
        <f>F14*1.2</f>
        <v>153600</v>
      </c>
      <c r="H14" s="85">
        <f aca="true" t="shared" si="0" ref="H14:H41">F14/$Q$4</f>
        <v>128000</v>
      </c>
      <c r="I14" s="29">
        <f>H14*1.2</f>
        <v>153600</v>
      </c>
      <c r="J14" s="29">
        <f aca="true" t="shared" si="1" ref="J14:J41">H14*$Q$1</f>
        <v>134400</v>
      </c>
      <c r="K14" s="86">
        <f aca="true" t="shared" si="2" ref="K14:K41">I14*$P$1</f>
        <v>291840</v>
      </c>
      <c r="L14" s="81">
        <f aca="true" t="shared" si="3" ref="L14:L41">J14*1.2</f>
        <v>161280</v>
      </c>
      <c r="M14" s="30">
        <f aca="true" t="shared" si="4" ref="M14:M41">H14*$Q$2</f>
        <v>153600</v>
      </c>
      <c r="N14" s="74">
        <f aca="true" t="shared" si="5" ref="N14:N41">L14*$P$1</f>
        <v>306432</v>
      </c>
      <c r="O14" s="71">
        <f aca="true" t="shared" si="6" ref="O14:O41">M14*1.2</f>
        <v>184320</v>
      </c>
      <c r="P14" s="43">
        <f aca="true" t="shared" si="7" ref="P14:P41">O14*$P$1</f>
        <v>350208</v>
      </c>
      <c r="Q14" s="71">
        <f>I14*$Q$3</f>
        <v>199680</v>
      </c>
      <c r="R14" s="63">
        <f aca="true" t="shared" si="8" ref="R14:R41">Q14*$P$1</f>
        <v>379392</v>
      </c>
    </row>
    <row r="15" spans="1:18" ht="12.75" customHeight="1">
      <c r="A15" s="6"/>
      <c r="B15" s="102"/>
      <c r="C15" s="91"/>
      <c r="D15" s="26" t="s">
        <v>35</v>
      </c>
      <c r="E15" s="33" t="s">
        <v>6</v>
      </c>
      <c r="F15" s="28">
        <v>141000</v>
      </c>
      <c r="G15" s="77">
        <f>F15*1.2</f>
        <v>169200</v>
      </c>
      <c r="H15" s="85">
        <f t="shared" si="0"/>
        <v>141000</v>
      </c>
      <c r="I15" s="29">
        <f>H15*1.2</f>
        <v>169200</v>
      </c>
      <c r="J15" s="29">
        <f t="shared" si="1"/>
        <v>148050</v>
      </c>
      <c r="K15" s="86">
        <f t="shared" si="2"/>
        <v>321480</v>
      </c>
      <c r="L15" s="81">
        <f t="shared" si="3"/>
        <v>177660</v>
      </c>
      <c r="M15" s="30">
        <f t="shared" si="4"/>
        <v>169200</v>
      </c>
      <c r="N15" s="74">
        <f t="shared" si="5"/>
        <v>337554</v>
      </c>
      <c r="O15" s="71">
        <f t="shared" si="6"/>
        <v>203040</v>
      </c>
      <c r="P15" s="43">
        <f t="shared" si="7"/>
        <v>385776</v>
      </c>
      <c r="Q15" s="71">
        <f>I15*$Q$3</f>
        <v>219960</v>
      </c>
      <c r="R15" s="63">
        <f t="shared" si="8"/>
        <v>417924</v>
      </c>
    </row>
    <row r="16" spans="1:18" ht="12.75">
      <c r="A16" s="6"/>
      <c r="B16" s="102"/>
      <c r="C16" s="91"/>
      <c r="D16" s="26" t="s">
        <v>36</v>
      </c>
      <c r="E16" s="33" t="s">
        <v>23</v>
      </c>
      <c r="F16" s="28">
        <v>147000</v>
      </c>
      <c r="G16" s="77">
        <f aca="true" t="shared" si="9" ref="G16:G39">F16*1.2</f>
        <v>176400</v>
      </c>
      <c r="H16" s="85">
        <f t="shared" si="0"/>
        <v>147000</v>
      </c>
      <c r="I16" s="29">
        <f aca="true" t="shared" si="10" ref="I16:I39">H16*1.2</f>
        <v>176400</v>
      </c>
      <c r="J16" s="29">
        <f t="shared" si="1"/>
        <v>154350</v>
      </c>
      <c r="K16" s="86">
        <f t="shared" si="2"/>
        <v>335160</v>
      </c>
      <c r="L16" s="81">
        <f t="shared" si="3"/>
        <v>185220</v>
      </c>
      <c r="M16" s="30">
        <f t="shared" si="4"/>
        <v>176400</v>
      </c>
      <c r="N16" s="74">
        <f t="shared" si="5"/>
        <v>351918</v>
      </c>
      <c r="O16" s="71">
        <f t="shared" si="6"/>
        <v>211680</v>
      </c>
      <c r="P16" s="43">
        <f t="shared" si="7"/>
        <v>402192</v>
      </c>
      <c r="Q16" s="71">
        <f aca="true" t="shared" si="11" ref="Q16:Q39">I16*$Q$3</f>
        <v>229320</v>
      </c>
      <c r="R16" s="63">
        <f t="shared" si="8"/>
        <v>435708</v>
      </c>
    </row>
    <row r="17" spans="1:20" ht="12.75">
      <c r="A17" s="6"/>
      <c r="B17" s="102"/>
      <c r="C17" s="91"/>
      <c r="D17" s="26" t="s">
        <v>37</v>
      </c>
      <c r="E17" s="33" t="s">
        <v>10</v>
      </c>
      <c r="F17" s="28">
        <v>164000</v>
      </c>
      <c r="G17" s="77">
        <f t="shared" si="9"/>
        <v>196800</v>
      </c>
      <c r="H17" s="85">
        <f t="shared" si="0"/>
        <v>164000</v>
      </c>
      <c r="I17" s="29">
        <f t="shared" si="10"/>
        <v>196800</v>
      </c>
      <c r="J17" s="29">
        <f t="shared" si="1"/>
        <v>172200</v>
      </c>
      <c r="K17" s="86">
        <f t="shared" si="2"/>
        <v>373920</v>
      </c>
      <c r="L17" s="81">
        <f t="shared" si="3"/>
        <v>206640</v>
      </c>
      <c r="M17" s="30">
        <f t="shared" si="4"/>
        <v>196800</v>
      </c>
      <c r="N17" s="74">
        <f t="shared" si="5"/>
        <v>392616</v>
      </c>
      <c r="O17" s="71">
        <f t="shared" si="6"/>
        <v>236160</v>
      </c>
      <c r="P17" s="43">
        <f t="shared" si="7"/>
        <v>448704</v>
      </c>
      <c r="Q17" s="71">
        <f t="shared" si="11"/>
        <v>255840</v>
      </c>
      <c r="R17" s="63">
        <f t="shared" si="8"/>
        <v>486096</v>
      </c>
      <c r="T17" s="24"/>
    </row>
    <row r="18" spans="1:18" ht="13.5" thickBot="1">
      <c r="A18" s="6"/>
      <c r="B18" s="103"/>
      <c r="C18" s="92"/>
      <c r="D18" s="44" t="s">
        <v>38</v>
      </c>
      <c r="E18" s="45" t="s">
        <v>7</v>
      </c>
      <c r="F18" s="46">
        <v>181000</v>
      </c>
      <c r="G18" s="78">
        <f t="shared" si="9"/>
        <v>217200</v>
      </c>
      <c r="H18" s="87">
        <f t="shared" si="0"/>
        <v>181000</v>
      </c>
      <c r="I18" s="47">
        <f t="shared" si="10"/>
        <v>217200</v>
      </c>
      <c r="J18" s="47">
        <f t="shared" si="1"/>
        <v>190050</v>
      </c>
      <c r="K18" s="88">
        <f t="shared" si="2"/>
        <v>412680</v>
      </c>
      <c r="L18" s="82">
        <f t="shared" si="3"/>
        <v>228060</v>
      </c>
      <c r="M18" s="48">
        <f t="shared" si="4"/>
        <v>217200</v>
      </c>
      <c r="N18" s="75">
        <f t="shared" si="5"/>
        <v>433314</v>
      </c>
      <c r="O18" s="72">
        <f t="shared" si="6"/>
        <v>260640</v>
      </c>
      <c r="P18" s="49">
        <f t="shared" si="7"/>
        <v>495216</v>
      </c>
      <c r="Q18" s="72">
        <f t="shared" si="11"/>
        <v>282360</v>
      </c>
      <c r="R18" s="64">
        <f t="shared" si="8"/>
        <v>536484</v>
      </c>
    </row>
    <row r="19" spans="1:18" ht="12.75">
      <c r="A19" s="6"/>
      <c r="B19" s="106"/>
      <c r="C19" s="104" t="s">
        <v>19</v>
      </c>
      <c r="D19" s="37" t="s">
        <v>39</v>
      </c>
      <c r="E19" s="38" t="s">
        <v>27</v>
      </c>
      <c r="F19" s="39">
        <v>129000</v>
      </c>
      <c r="G19" s="76">
        <f t="shared" si="9"/>
        <v>154800</v>
      </c>
      <c r="H19" s="83">
        <f t="shared" si="0"/>
        <v>129000</v>
      </c>
      <c r="I19" s="40">
        <f t="shared" si="10"/>
        <v>154800</v>
      </c>
      <c r="J19" s="40">
        <f t="shared" si="1"/>
        <v>135450</v>
      </c>
      <c r="K19" s="84">
        <f t="shared" si="2"/>
        <v>294120</v>
      </c>
      <c r="L19" s="80">
        <f t="shared" si="3"/>
        <v>162540</v>
      </c>
      <c r="M19" s="41">
        <f t="shared" si="4"/>
        <v>154800</v>
      </c>
      <c r="N19" s="73">
        <f t="shared" si="5"/>
        <v>308826</v>
      </c>
      <c r="O19" s="70">
        <f t="shared" si="6"/>
        <v>185760</v>
      </c>
      <c r="P19" s="42">
        <f t="shared" si="7"/>
        <v>352944</v>
      </c>
      <c r="Q19" s="70">
        <f t="shared" si="11"/>
        <v>201240</v>
      </c>
      <c r="R19" s="62">
        <f t="shared" si="8"/>
        <v>382356</v>
      </c>
    </row>
    <row r="20" spans="1:18" ht="15" customHeight="1">
      <c r="A20" s="6"/>
      <c r="B20" s="107"/>
      <c r="C20" s="91"/>
      <c r="D20" s="26" t="s">
        <v>40</v>
      </c>
      <c r="E20" s="33" t="s">
        <v>9</v>
      </c>
      <c r="F20" s="28">
        <v>141000</v>
      </c>
      <c r="G20" s="77">
        <f t="shared" si="9"/>
        <v>169200</v>
      </c>
      <c r="H20" s="85">
        <f t="shared" si="0"/>
        <v>141000</v>
      </c>
      <c r="I20" s="29">
        <f t="shared" si="10"/>
        <v>169200</v>
      </c>
      <c r="J20" s="29">
        <f t="shared" si="1"/>
        <v>148050</v>
      </c>
      <c r="K20" s="86">
        <f t="shared" si="2"/>
        <v>321480</v>
      </c>
      <c r="L20" s="81">
        <f t="shared" si="3"/>
        <v>177660</v>
      </c>
      <c r="M20" s="30">
        <f t="shared" si="4"/>
        <v>169200</v>
      </c>
      <c r="N20" s="74">
        <f t="shared" si="5"/>
        <v>337554</v>
      </c>
      <c r="O20" s="71">
        <f t="shared" si="6"/>
        <v>203040</v>
      </c>
      <c r="P20" s="43">
        <f t="shared" si="7"/>
        <v>385776</v>
      </c>
      <c r="Q20" s="71">
        <f t="shared" si="11"/>
        <v>219960</v>
      </c>
      <c r="R20" s="63">
        <f t="shared" si="8"/>
        <v>417924</v>
      </c>
    </row>
    <row r="21" spans="1:18" ht="12.75">
      <c r="A21" s="6"/>
      <c r="B21" s="107"/>
      <c r="C21" s="91"/>
      <c r="D21" s="26" t="s">
        <v>41</v>
      </c>
      <c r="E21" s="33" t="s">
        <v>10</v>
      </c>
      <c r="F21" s="28">
        <v>164000</v>
      </c>
      <c r="G21" s="77">
        <f t="shared" si="9"/>
        <v>196800</v>
      </c>
      <c r="H21" s="85">
        <f t="shared" si="0"/>
        <v>164000</v>
      </c>
      <c r="I21" s="29">
        <f t="shared" si="10"/>
        <v>196800</v>
      </c>
      <c r="J21" s="29">
        <f t="shared" si="1"/>
        <v>172200</v>
      </c>
      <c r="K21" s="86">
        <f t="shared" si="2"/>
        <v>373920</v>
      </c>
      <c r="L21" s="81">
        <f t="shared" si="3"/>
        <v>206640</v>
      </c>
      <c r="M21" s="30">
        <f t="shared" si="4"/>
        <v>196800</v>
      </c>
      <c r="N21" s="74">
        <f t="shared" si="5"/>
        <v>392616</v>
      </c>
      <c r="O21" s="71">
        <f t="shared" si="6"/>
        <v>236160</v>
      </c>
      <c r="P21" s="43">
        <f t="shared" si="7"/>
        <v>448704</v>
      </c>
      <c r="Q21" s="71">
        <f t="shared" si="11"/>
        <v>255840</v>
      </c>
      <c r="R21" s="63">
        <f t="shared" si="8"/>
        <v>486096</v>
      </c>
    </row>
    <row r="22" spans="1:18" ht="13.5" thickBot="1">
      <c r="A22" s="6"/>
      <c r="B22" s="108"/>
      <c r="C22" s="92"/>
      <c r="D22" s="44" t="s">
        <v>42</v>
      </c>
      <c r="E22" s="45" t="s">
        <v>7</v>
      </c>
      <c r="F22" s="46">
        <v>180000</v>
      </c>
      <c r="G22" s="78">
        <f t="shared" si="9"/>
        <v>216000</v>
      </c>
      <c r="H22" s="87">
        <f t="shared" si="0"/>
        <v>180000</v>
      </c>
      <c r="I22" s="47">
        <f t="shared" si="10"/>
        <v>216000</v>
      </c>
      <c r="J22" s="47">
        <f t="shared" si="1"/>
        <v>189000</v>
      </c>
      <c r="K22" s="88">
        <f t="shared" si="2"/>
        <v>410400</v>
      </c>
      <c r="L22" s="82">
        <f t="shared" si="3"/>
        <v>226800</v>
      </c>
      <c r="M22" s="48">
        <f t="shared" si="4"/>
        <v>216000</v>
      </c>
      <c r="N22" s="75">
        <f t="shared" si="5"/>
        <v>430920</v>
      </c>
      <c r="O22" s="72">
        <f t="shared" si="6"/>
        <v>259200</v>
      </c>
      <c r="P22" s="49">
        <f t="shared" si="7"/>
        <v>492480</v>
      </c>
      <c r="Q22" s="72">
        <f t="shared" si="11"/>
        <v>280800</v>
      </c>
      <c r="R22" s="64">
        <f t="shared" si="8"/>
        <v>533520</v>
      </c>
    </row>
    <row r="23" spans="1:18" ht="12.75">
      <c r="A23" s="6"/>
      <c r="B23" s="106"/>
      <c r="C23" s="104" t="s">
        <v>17</v>
      </c>
      <c r="D23" s="37" t="s">
        <v>43</v>
      </c>
      <c r="E23" s="38" t="s">
        <v>23</v>
      </c>
      <c r="F23" s="39">
        <v>165000</v>
      </c>
      <c r="G23" s="76">
        <f t="shared" si="9"/>
        <v>198000</v>
      </c>
      <c r="H23" s="83">
        <f t="shared" si="0"/>
        <v>165000</v>
      </c>
      <c r="I23" s="40">
        <f t="shared" si="10"/>
        <v>198000</v>
      </c>
      <c r="J23" s="40">
        <f t="shared" si="1"/>
        <v>173250</v>
      </c>
      <c r="K23" s="84">
        <f t="shared" si="2"/>
        <v>376200</v>
      </c>
      <c r="L23" s="80">
        <f t="shared" si="3"/>
        <v>207900</v>
      </c>
      <c r="M23" s="41">
        <f t="shared" si="4"/>
        <v>198000</v>
      </c>
      <c r="N23" s="73">
        <f t="shared" si="5"/>
        <v>395010</v>
      </c>
      <c r="O23" s="70">
        <f t="shared" si="6"/>
        <v>237600</v>
      </c>
      <c r="P23" s="42">
        <f t="shared" si="7"/>
        <v>451440</v>
      </c>
      <c r="Q23" s="70">
        <f t="shared" si="11"/>
        <v>257400</v>
      </c>
      <c r="R23" s="62">
        <f t="shared" si="8"/>
        <v>489060</v>
      </c>
    </row>
    <row r="24" spans="1:18" ht="12.75" customHeight="1">
      <c r="A24" s="6"/>
      <c r="B24" s="107"/>
      <c r="C24" s="91"/>
      <c r="D24" s="26" t="s">
        <v>44</v>
      </c>
      <c r="E24" s="34" t="s">
        <v>14</v>
      </c>
      <c r="F24" s="28">
        <v>177000</v>
      </c>
      <c r="G24" s="77">
        <f t="shared" si="9"/>
        <v>212400</v>
      </c>
      <c r="H24" s="85">
        <f t="shared" si="0"/>
        <v>177000</v>
      </c>
      <c r="I24" s="29">
        <f t="shared" si="10"/>
        <v>212400</v>
      </c>
      <c r="J24" s="29">
        <f t="shared" si="1"/>
        <v>185850</v>
      </c>
      <c r="K24" s="86">
        <f t="shared" si="2"/>
        <v>403560</v>
      </c>
      <c r="L24" s="81">
        <f t="shared" si="3"/>
        <v>223020</v>
      </c>
      <c r="M24" s="30">
        <f t="shared" si="4"/>
        <v>212400</v>
      </c>
      <c r="N24" s="74">
        <f t="shared" si="5"/>
        <v>423738</v>
      </c>
      <c r="O24" s="71">
        <f t="shared" si="6"/>
        <v>254880</v>
      </c>
      <c r="P24" s="43">
        <f t="shared" si="7"/>
        <v>484272</v>
      </c>
      <c r="Q24" s="71">
        <f t="shared" si="11"/>
        <v>276120</v>
      </c>
      <c r="R24" s="63">
        <f t="shared" si="8"/>
        <v>524628</v>
      </c>
    </row>
    <row r="25" spans="2:18" ht="12.75">
      <c r="B25" s="107"/>
      <c r="C25" s="105"/>
      <c r="D25" s="26" t="s">
        <v>45</v>
      </c>
      <c r="E25" s="34" t="s">
        <v>8</v>
      </c>
      <c r="F25" s="28">
        <v>197000</v>
      </c>
      <c r="G25" s="77">
        <f t="shared" si="9"/>
        <v>236400</v>
      </c>
      <c r="H25" s="85">
        <f t="shared" si="0"/>
        <v>197000</v>
      </c>
      <c r="I25" s="29">
        <f t="shared" si="10"/>
        <v>236400</v>
      </c>
      <c r="J25" s="29">
        <f t="shared" si="1"/>
        <v>206850</v>
      </c>
      <c r="K25" s="86">
        <f t="shared" si="2"/>
        <v>449160</v>
      </c>
      <c r="L25" s="81">
        <f t="shared" si="3"/>
        <v>248220</v>
      </c>
      <c r="M25" s="30">
        <f t="shared" si="4"/>
        <v>236400</v>
      </c>
      <c r="N25" s="74">
        <f t="shared" si="5"/>
        <v>471618</v>
      </c>
      <c r="O25" s="71">
        <f t="shared" si="6"/>
        <v>283680</v>
      </c>
      <c r="P25" s="43">
        <f t="shared" si="7"/>
        <v>538992</v>
      </c>
      <c r="Q25" s="71">
        <f t="shared" si="11"/>
        <v>307320</v>
      </c>
      <c r="R25" s="63">
        <f t="shared" si="8"/>
        <v>583908</v>
      </c>
    </row>
    <row r="26" spans="2:18" ht="12.75">
      <c r="B26" s="107"/>
      <c r="C26" s="117" t="s">
        <v>18</v>
      </c>
      <c r="D26" s="26" t="s">
        <v>46</v>
      </c>
      <c r="E26" s="34" t="s">
        <v>21</v>
      </c>
      <c r="F26" s="28">
        <v>172000</v>
      </c>
      <c r="G26" s="77">
        <f t="shared" si="9"/>
        <v>206400</v>
      </c>
      <c r="H26" s="85">
        <f t="shared" si="0"/>
        <v>172000</v>
      </c>
      <c r="I26" s="29">
        <f t="shared" si="10"/>
        <v>206400</v>
      </c>
      <c r="J26" s="29">
        <f t="shared" si="1"/>
        <v>180600</v>
      </c>
      <c r="K26" s="86">
        <f t="shared" si="2"/>
        <v>392160</v>
      </c>
      <c r="L26" s="81">
        <f t="shared" si="3"/>
        <v>216720</v>
      </c>
      <c r="M26" s="30">
        <f t="shared" si="4"/>
        <v>206400</v>
      </c>
      <c r="N26" s="74">
        <f t="shared" si="5"/>
        <v>411768</v>
      </c>
      <c r="O26" s="71">
        <f t="shared" si="6"/>
        <v>247680</v>
      </c>
      <c r="P26" s="43">
        <f t="shared" si="7"/>
        <v>470592</v>
      </c>
      <c r="Q26" s="71">
        <f t="shared" si="11"/>
        <v>268320</v>
      </c>
      <c r="R26" s="63">
        <f t="shared" si="8"/>
        <v>509808</v>
      </c>
    </row>
    <row r="27" spans="2:18" ht="12.75">
      <c r="B27" s="107"/>
      <c r="C27" s="117"/>
      <c r="D27" s="26" t="s">
        <v>47</v>
      </c>
      <c r="E27" s="34" t="s">
        <v>8</v>
      </c>
      <c r="F27" s="28">
        <v>197000</v>
      </c>
      <c r="G27" s="77">
        <f t="shared" si="9"/>
        <v>236400</v>
      </c>
      <c r="H27" s="85">
        <f t="shared" si="0"/>
        <v>197000</v>
      </c>
      <c r="I27" s="29">
        <f t="shared" si="10"/>
        <v>236400</v>
      </c>
      <c r="J27" s="29">
        <f t="shared" si="1"/>
        <v>206850</v>
      </c>
      <c r="K27" s="86">
        <f t="shared" si="2"/>
        <v>449160</v>
      </c>
      <c r="L27" s="81">
        <f t="shared" si="3"/>
        <v>248220</v>
      </c>
      <c r="M27" s="30">
        <f t="shared" si="4"/>
        <v>236400</v>
      </c>
      <c r="N27" s="74">
        <f t="shared" si="5"/>
        <v>471618</v>
      </c>
      <c r="O27" s="71">
        <f t="shared" si="6"/>
        <v>283680</v>
      </c>
      <c r="P27" s="43">
        <f t="shared" si="7"/>
        <v>538992</v>
      </c>
      <c r="Q27" s="71">
        <f t="shared" si="11"/>
        <v>307320</v>
      </c>
      <c r="R27" s="63">
        <f t="shared" si="8"/>
        <v>583908</v>
      </c>
    </row>
    <row r="28" spans="2:18" ht="12.75">
      <c r="B28" s="107"/>
      <c r="C28" s="90" t="s">
        <v>22</v>
      </c>
      <c r="D28" s="31" t="s">
        <v>48</v>
      </c>
      <c r="E28" s="34" t="s">
        <v>23</v>
      </c>
      <c r="F28" s="28">
        <v>26000</v>
      </c>
      <c r="G28" s="77">
        <f t="shared" si="9"/>
        <v>31200</v>
      </c>
      <c r="H28" s="85">
        <f t="shared" si="0"/>
        <v>26000</v>
      </c>
      <c r="I28" s="29">
        <f t="shared" si="10"/>
        <v>31200</v>
      </c>
      <c r="J28" s="29">
        <f t="shared" si="1"/>
        <v>27300</v>
      </c>
      <c r="K28" s="86">
        <f t="shared" si="2"/>
        <v>59280</v>
      </c>
      <c r="L28" s="81">
        <f t="shared" si="3"/>
        <v>32760</v>
      </c>
      <c r="M28" s="30">
        <f t="shared" si="4"/>
        <v>31200</v>
      </c>
      <c r="N28" s="74">
        <f t="shared" si="5"/>
        <v>62244</v>
      </c>
      <c r="O28" s="71">
        <f t="shared" si="6"/>
        <v>37440</v>
      </c>
      <c r="P28" s="43">
        <f t="shared" si="7"/>
        <v>71136</v>
      </c>
      <c r="Q28" s="71">
        <f t="shared" si="11"/>
        <v>40560</v>
      </c>
      <c r="R28" s="63">
        <f t="shared" si="8"/>
        <v>77064</v>
      </c>
    </row>
    <row r="29" spans="2:18" ht="12.75" customHeight="1">
      <c r="B29" s="107"/>
      <c r="C29" s="91"/>
      <c r="D29" s="31" t="s">
        <v>49</v>
      </c>
      <c r="E29" s="33" t="s">
        <v>24</v>
      </c>
      <c r="F29" s="28">
        <v>31000</v>
      </c>
      <c r="G29" s="77">
        <f t="shared" si="9"/>
        <v>37200</v>
      </c>
      <c r="H29" s="85">
        <f t="shared" si="0"/>
        <v>31000</v>
      </c>
      <c r="I29" s="29">
        <f t="shared" si="10"/>
        <v>37200</v>
      </c>
      <c r="J29" s="29">
        <f t="shared" si="1"/>
        <v>32550</v>
      </c>
      <c r="K29" s="86">
        <f t="shared" si="2"/>
        <v>70680</v>
      </c>
      <c r="L29" s="81">
        <f t="shared" si="3"/>
        <v>39060</v>
      </c>
      <c r="M29" s="30">
        <f t="shared" si="4"/>
        <v>37200</v>
      </c>
      <c r="N29" s="74">
        <f t="shared" si="5"/>
        <v>74214</v>
      </c>
      <c r="O29" s="71">
        <f t="shared" si="6"/>
        <v>44640</v>
      </c>
      <c r="P29" s="43">
        <f t="shared" si="7"/>
        <v>84816</v>
      </c>
      <c r="Q29" s="71">
        <f t="shared" si="11"/>
        <v>48360</v>
      </c>
      <c r="R29" s="63">
        <f t="shared" si="8"/>
        <v>91884</v>
      </c>
    </row>
    <row r="30" spans="2:18" ht="13.5" thickBot="1">
      <c r="B30" s="108"/>
      <c r="C30" s="92"/>
      <c r="D30" s="50" t="s">
        <v>50</v>
      </c>
      <c r="E30" s="45" t="s">
        <v>8</v>
      </c>
      <c r="F30" s="46">
        <v>37000</v>
      </c>
      <c r="G30" s="78">
        <f t="shared" si="9"/>
        <v>44400</v>
      </c>
      <c r="H30" s="87">
        <f t="shared" si="0"/>
        <v>37000</v>
      </c>
      <c r="I30" s="47">
        <f t="shared" si="10"/>
        <v>44400</v>
      </c>
      <c r="J30" s="47">
        <f t="shared" si="1"/>
        <v>38850</v>
      </c>
      <c r="K30" s="88">
        <f t="shared" si="2"/>
        <v>84360</v>
      </c>
      <c r="L30" s="82">
        <f t="shared" si="3"/>
        <v>46620</v>
      </c>
      <c r="M30" s="48">
        <f t="shared" si="4"/>
        <v>44400</v>
      </c>
      <c r="N30" s="75">
        <f t="shared" si="5"/>
        <v>88578</v>
      </c>
      <c r="O30" s="72">
        <f t="shared" si="6"/>
        <v>53280</v>
      </c>
      <c r="P30" s="49">
        <f t="shared" si="7"/>
        <v>101232</v>
      </c>
      <c r="Q30" s="72">
        <f t="shared" si="11"/>
        <v>57720</v>
      </c>
      <c r="R30" s="64">
        <f t="shared" si="8"/>
        <v>109668</v>
      </c>
    </row>
    <row r="31" spans="2:18" ht="12.75">
      <c r="B31" s="106"/>
      <c r="C31" s="104" t="s">
        <v>15</v>
      </c>
      <c r="D31" s="52" t="s">
        <v>51</v>
      </c>
      <c r="E31" s="38" t="s">
        <v>23</v>
      </c>
      <c r="F31" s="39">
        <v>147000</v>
      </c>
      <c r="G31" s="76">
        <f t="shared" si="9"/>
        <v>176400</v>
      </c>
      <c r="H31" s="83">
        <f t="shared" si="0"/>
        <v>147000</v>
      </c>
      <c r="I31" s="40">
        <f t="shared" si="10"/>
        <v>176400</v>
      </c>
      <c r="J31" s="40">
        <f t="shared" si="1"/>
        <v>154350</v>
      </c>
      <c r="K31" s="84">
        <f t="shared" si="2"/>
        <v>335160</v>
      </c>
      <c r="L31" s="80">
        <f t="shared" si="3"/>
        <v>185220</v>
      </c>
      <c r="M31" s="41">
        <f t="shared" si="4"/>
        <v>176400</v>
      </c>
      <c r="N31" s="73">
        <f t="shared" si="5"/>
        <v>351918</v>
      </c>
      <c r="O31" s="70">
        <f t="shared" si="6"/>
        <v>211680</v>
      </c>
      <c r="P31" s="42">
        <f t="shared" si="7"/>
        <v>402192</v>
      </c>
      <c r="Q31" s="70">
        <f t="shared" si="11"/>
        <v>229320</v>
      </c>
      <c r="R31" s="62">
        <f t="shared" si="8"/>
        <v>435708</v>
      </c>
    </row>
    <row r="32" spans="2:18" ht="12.75">
      <c r="B32" s="107"/>
      <c r="C32" s="91"/>
      <c r="D32" s="26" t="s">
        <v>52</v>
      </c>
      <c r="E32" s="33" t="s">
        <v>7</v>
      </c>
      <c r="F32" s="28">
        <v>166000</v>
      </c>
      <c r="G32" s="77">
        <f t="shared" si="9"/>
        <v>199200</v>
      </c>
      <c r="H32" s="85">
        <f t="shared" si="0"/>
        <v>166000</v>
      </c>
      <c r="I32" s="29">
        <f t="shared" si="10"/>
        <v>199200</v>
      </c>
      <c r="J32" s="29">
        <f t="shared" si="1"/>
        <v>174300</v>
      </c>
      <c r="K32" s="86">
        <f t="shared" si="2"/>
        <v>378480</v>
      </c>
      <c r="L32" s="81">
        <f t="shared" si="3"/>
        <v>209160</v>
      </c>
      <c r="M32" s="30">
        <f t="shared" si="4"/>
        <v>199200</v>
      </c>
      <c r="N32" s="74">
        <f t="shared" si="5"/>
        <v>397404</v>
      </c>
      <c r="O32" s="71">
        <f t="shared" si="6"/>
        <v>239040</v>
      </c>
      <c r="P32" s="43">
        <f t="shared" si="7"/>
        <v>454176</v>
      </c>
      <c r="Q32" s="71">
        <f t="shared" si="11"/>
        <v>258960</v>
      </c>
      <c r="R32" s="63">
        <f t="shared" si="8"/>
        <v>492024</v>
      </c>
    </row>
    <row r="33" spans="2:18" ht="12.75">
      <c r="B33" s="107"/>
      <c r="C33" s="105"/>
      <c r="D33" s="26" t="s">
        <v>53</v>
      </c>
      <c r="E33" s="33" t="s">
        <v>8</v>
      </c>
      <c r="F33" s="28">
        <v>199000</v>
      </c>
      <c r="G33" s="77">
        <f t="shared" si="9"/>
        <v>238800</v>
      </c>
      <c r="H33" s="85">
        <f t="shared" si="0"/>
        <v>199000</v>
      </c>
      <c r="I33" s="29">
        <f t="shared" si="10"/>
        <v>238800</v>
      </c>
      <c r="J33" s="29">
        <f t="shared" si="1"/>
        <v>208950</v>
      </c>
      <c r="K33" s="86">
        <f t="shared" si="2"/>
        <v>453720</v>
      </c>
      <c r="L33" s="81">
        <f t="shared" si="3"/>
        <v>250740</v>
      </c>
      <c r="M33" s="30">
        <f t="shared" si="4"/>
        <v>238800</v>
      </c>
      <c r="N33" s="74">
        <f t="shared" si="5"/>
        <v>476406</v>
      </c>
      <c r="O33" s="71">
        <f t="shared" si="6"/>
        <v>286560</v>
      </c>
      <c r="P33" s="43">
        <f t="shared" si="7"/>
        <v>544464</v>
      </c>
      <c r="Q33" s="71">
        <f t="shared" si="11"/>
        <v>310440</v>
      </c>
      <c r="R33" s="63">
        <f t="shared" si="8"/>
        <v>589836</v>
      </c>
    </row>
    <row r="34" spans="2:18" ht="12.75">
      <c r="B34" s="107"/>
      <c r="C34" s="117" t="s">
        <v>16</v>
      </c>
      <c r="D34" s="26" t="s">
        <v>54</v>
      </c>
      <c r="E34" s="33" t="s">
        <v>7</v>
      </c>
      <c r="F34" s="28">
        <v>166000</v>
      </c>
      <c r="G34" s="77">
        <f t="shared" si="9"/>
        <v>199200</v>
      </c>
      <c r="H34" s="85">
        <f t="shared" si="0"/>
        <v>166000</v>
      </c>
      <c r="I34" s="29">
        <f t="shared" si="10"/>
        <v>199200</v>
      </c>
      <c r="J34" s="29">
        <f t="shared" si="1"/>
        <v>174300</v>
      </c>
      <c r="K34" s="86">
        <f t="shared" si="2"/>
        <v>378480</v>
      </c>
      <c r="L34" s="81">
        <f t="shared" si="3"/>
        <v>209160</v>
      </c>
      <c r="M34" s="30">
        <f t="shared" si="4"/>
        <v>199200</v>
      </c>
      <c r="N34" s="74">
        <f t="shared" si="5"/>
        <v>397404</v>
      </c>
      <c r="O34" s="71">
        <f t="shared" si="6"/>
        <v>239040</v>
      </c>
      <c r="P34" s="43">
        <f t="shared" si="7"/>
        <v>454176</v>
      </c>
      <c r="Q34" s="71">
        <f t="shared" si="11"/>
        <v>258960</v>
      </c>
      <c r="R34" s="63">
        <f t="shared" si="8"/>
        <v>492024</v>
      </c>
    </row>
    <row r="35" spans="2:18" ht="13.5" thickBot="1">
      <c r="B35" s="108"/>
      <c r="C35" s="122"/>
      <c r="D35" s="44" t="s">
        <v>55</v>
      </c>
      <c r="E35" s="45" t="s">
        <v>8</v>
      </c>
      <c r="F35" s="46">
        <v>199000</v>
      </c>
      <c r="G35" s="78">
        <f t="shared" si="9"/>
        <v>238800</v>
      </c>
      <c r="H35" s="87">
        <f t="shared" si="0"/>
        <v>199000</v>
      </c>
      <c r="I35" s="47">
        <f t="shared" si="10"/>
        <v>238800</v>
      </c>
      <c r="J35" s="47">
        <f t="shared" si="1"/>
        <v>208950</v>
      </c>
      <c r="K35" s="88">
        <f t="shared" si="2"/>
        <v>453720</v>
      </c>
      <c r="L35" s="82">
        <f t="shared" si="3"/>
        <v>250740</v>
      </c>
      <c r="M35" s="48">
        <f t="shared" si="4"/>
        <v>238800</v>
      </c>
      <c r="N35" s="75">
        <f t="shared" si="5"/>
        <v>476406</v>
      </c>
      <c r="O35" s="72">
        <f t="shared" si="6"/>
        <v>286560</v>
      </c>
      <c r="P35" s="49">
        <f t="shared" si="7"/>
        <v>544464</v>
      </c>
      <c r="Q35" s="72">
        <f t="shared" si="11"/>
        <v>310440</v>
      </c>
      <c r="R35" s="64">
        <f t="shared" si="8"/>
        <v>589836</v>
      </c>
    </row>
    <row r="36" spans="2:18" ht="15.75" customHeight="1">
      <c r="B36" s="114"/>
      <c r="C36" s="118" t="s">
        <v>20</v>
      </c>
      <c r="D36" s="53" t="s">
        <v>56</v>
      </c>
      <c r="E36" s="38" t="s">
        <v>14</v>
      </c>
      <c r="F36" s="39">
        <v>407000</v>
      </c>
      <c r="G36" s="76">
        <f t="shared" si="9"/>
        <v>488400</v>
      </c>
      <c r="H36" s="83">
        <f t="shared" si="0"/>
        <v>407000</v>
      </c>
      <c r="I36" s="40">
        <f t="shared" si="10"/>
        <v>488400</v>
      </c>
      <c r="J36" s="40">
        <f t="shared" si="1"/>
        <v>427350</v>
      </c>
      <c r="K36" s="84">
        <f t="shared" si="2"/>
        <v>927960</v>
      </c>
      <c r="L36" s="80">
        <f t="shared" si="3"/>
        <v>512820</v>
      </c>
      <c r="M36" s="41">
        <f t="shared" si="4"/>
        <v>488400</v>
      </c>
      <c r="N36" s="73">
        <f t="shared" si="5"/>
        <v>974358</v>
      </c>
      <c r="O36" s="70">
        <f t="shared" si="6"/>
        <v>586080</v>
      </c>
      <c r="P36" s="42">
        <f t="shared" si="7"/>
        <v>1113552</v>
      </c>
      <c r="Q36" s="70">
        <f t="shared" si="11"/>
        <v>634920</v>
      </c>
      <c r="R36" s="62">
        <f t="shared" si="8"/>
        <v>1206348</v>
      </c>
    </row>
    <row r="37" spans="2:18" ht="14.25" customHeight="1">
      <c r="B37" s="115"/>
      <c r="C37" s="119"/>
      <c r="D37" s="31" t="s">
        <v>58</v>
      </c>
      <c r="E37" s="33" t="s">
        <v>8</v>
      </c>
      <c r="F37" s="28">
        <v>455000</v>
      </c>
      <c r="G37" s="77">
        <f t="shared" si="9"/>
        <v>546000</v>
      </c>
      <c r="H37" s="85">
        <f t="shared" si="0"/>
        <v>455000</v>
      </c>
      <c r="I37" s="29">
        <f t="shared" si="10"/>
        <v>546000</v>
      </c>
      <c r="J37" s="29">
        <f>H37*$Q$1</f>
        <v>477750</v>
      </c>
      <c r="K37" s="86">
        <f t="shared" si="2"/>
        <v>1037400</v>
      </c>
      <c r="L37" s="81">
        <f t="shared" si="3"/>
        <v>573300</v>
      </c>
      <c r="M37" s="30">
        <f>H37*$Q$2</f>
        <v>546000</v>
      </c>
      <c r="N37" s="74">
        <f t="shared" si="5"/>
        <v>1089270</v>
      </c>
      <c r="O37" s="71">
        <f t="shared" si="6"/>
        <v>655200</v>
      </c>
      <c r="P37" s="43">
        <f t="shared" si="7"/>
        <v>1244880</v>
      </c>
      <c r="Q37" s="71">
        <f>I37*$Q$3</f>
        <v>709800</v>
      </c>
      <c r="R37" s="63">
        <f t="shared" si="8"/>
        <v>1348620</v>
      </c>
    </row>
    <row r="38" spans="2:18" ht="14.25" customHeight="1">
      <c r="B38" s="115"/>
      <c r="C38" s="120" t="s">
        <v>60</v>
      </c>
      <c r="D38" s="31" t="s">
        <v>57</v>
      </c>
      <c r="E38" s="33" t="s">
        <v>14</v>
      </c>
      <c r="F38" s="28">
        <v>780000</v>
      </c>
      <c r="G38" s="77">
        <f t="shared" si="9"/>
        <v>936000</v>
      </c>
      <c r="H38" s="85">
        <f t="shared" si="0"/>
        <v>780000</v>
      </c>
      <c r="I38" s="29">
        <f t="shared" si="10"/>
        <v>936000</v>
      </c>
      <c r="J38" s="29">
        <f t="shared" si="1"/>
        <v>819000</v>
      </c>
      <c r="K38" s="86">
        <f t="shared" si="2"/>
        <v>1778400</v>
      </c>
      <c r="L38" s="81">
        <f t="shared" si="3"/>
        <v>982800</v>
      </c>
      <c r="M38" s="30">
        <f t="shared" si="4"/>
        <v>936000</v>
      </c>
      <c r="N38" s="74">
        <f t="shared" si="5"/>
        <v>1867320</v>
      </c>
      <c r="O38" s="71">
        <f t="shared" si="6"/>
        <v>1123200</v>
      </c>
      <c r="P38" s="43">
        <f t="shared" si="7"/>
        <v>2134080</v>
      </c>
      <c r="Q38" s="71">
        <f t="shared" si="11"/>
        <v>1216800</v>
      </c>
      <c r="R38" s="63">
        <f t="shared" si="8"/>
        <v>2311920</v>
      </c>
    </row>
    <row r="39" spans="2:18" ht="14.25" customHeight="1">
      <c r="B39" s="115"/>
      <c r="C39" s="119"/>
      <c r="D39" s="31" t="s">
        <v>59</v>
      </c>
      <c r="E39" s="33" t="s">
        <v>8</v>
      </c>
      <c r="F39" s="28">
        <v>869000</v>
      </c>
      <c r="G39" s="79">
        <f t="shared" si="9"/>
        <v>1042800</v>
      </c>
      <c r="H39" s="85">
        <f t="shared" si="0"/>
        <v>869000</v>
      </c>
      <c r="I39" s="60">
        <f t="shared" si="10"/>
        <v>1042800</v>
      </c>
      <c r="J39" s="29">
        <f t="shared" si="1"/>
        <v>912450</v>
      </c>
      <c r="K39" s="86">
        <f t="shared" si="2"/>
        <v>1981320</v>
      </c>
      <c r="L39" s="81">
        <f t="shared" si="3"/>
        <v>1094940</v>
      </c>
      <c r="M39" s="30">
        <f t="shared" si="4"/>
        <v>1042800</v>
      </c>
      <c r="N39" s="74">
        <f t="shared" si="5"/>
        <v>2080386</v>
      </c>
      <c r="O39" s="71">
        <f t="shared" si="6"/>
        <v>1251360</v>
      </c>
      <c r="P39" s="43">
        <f t="shared" si="7"/>
        <v>2377584</v>
      </c>
      <c r="Q39" s="71">
        <f t="shared" si="11"/>
        <v>1355640</v>
      </c>
      <c r="R39" s="63">
        <f t="shared" si="8"/>
        <v>2575716</v>
      </c>
    </row>
    <row r="40" spans="2:18" ht="15" customHeight="1">
      <c r="B40" s="115"/>
      <c r="C40" s="120" t="s">
        <v>61</v>
      </c>
      <c r="D40" s="31" t="s">
        <v>62</v>
      </c>
      <c r="E40" s="33" t="s">
        <v>7</v>
      </c>
      <c r="F40" s="28">
        <v>401000</v>
      </c>
      <c r="G40" s="77">
        <f>F40*1.2</f>
        <v>481200</v>
      </c>
      <c r="H40" s="85">
        <f t="shared" si="0"/>
        <v>401000</v>
      </c>
      <c r="I40" s="29">
        <f>H40*1.2</f>
        <v>481200</v>
      </c>
      <c r="J40" s="29">
        <f t="shared" si="1"/>
        <v>421050</v>
      </c>
      <c r="K40" s="86">
        <f t="shared" si="2"/>
        <v>914280</v>
      </c>
      <c r="L40" s="81">
        <f t="shared" si="3"/>
        <v>505260</v>
      </c>
      <c r="M40" s="30">
        <f t="shared" si="4"/>
        <v>481200</v>
      </c>
      <c r="N40" s="74">
        <f t="shared" si="5"/>
        <v>959994</v>
      </c>
      <c r="O40" s="71">
        <f t="shared" si="6"/>
        <v>577440</v>
      </c>
      <c r="P40" s="43">
        <f t="shared" si="7"/>
        <v>1097136</v>
      </c>
      <c r="Q40" s="71">
        <f>I40*$Q$3</f>
        <v>625560</v>
      </c>
      <c r="R40" s="63">
        <f t="shared" si="8"/>
        <v>1188564</v>
      </c>
    </row>
    <row r="41" spans="2:18" ht="16.5" customHeight="1" thickBot="1">
      <c r="B41" s="116"/>
      <c r="C41" s="121"/>
      <c r="D41" s="54" t="s">
        <v>63</v>
      </c>
      <c r="E41" s="45" t="s">
        <v>8</v>
      </c>
      <c r="F41" s="46">
        <v>455000</v>
      </c>
      <c r="G41" s="78">
        <f>F41*1.2</f>
        <v>546000</v>
      </c>
      <c r="H41" s="87">
        <f t="shared" si="0"/>
        <v>455000</v>
      </c>
      <c r="I41" s="47">
        <f>H41*1.2</f>
        <v>546000</v>
      </c>
      <c r="J41" s="47">
        <f t="shared" si="1"/>
        <v>477750</v>
      </c>
      <c r="K41" s="88">
        <f t="shared" si="2"/>
        <v>1037400</v>
      </c>
      <c r="L41" s="82">
        <f t="shared" si="3"/>
        <v>573300</v>
      </c>
      <c r="M41" s="48">
        <f t="shared" si="4"/>
        <v>546000</v>
      </c>
      <c r="N41" s="75">
        <f t="shared" si="5"/>
        <v>1089270</v>
      </c>
      <c r="O41" s="72">
        <f t="shared" si="6"/>
        <v>655200</v>
      </c>
      <c r="P41" s="49">
        <f t="shared" si="7"/>
        <v>1244880</v>
      </c>
      <c r="Q41" s="72">
        <f>I41*$Q$3</f>
        <v>709800</v>
      </c>
      <c r="R41" s="64">
        <f t="shared" si="8"/>
        <v>1348620</v>
      </c>
    </row>
    <row r="42" spans="1:17" ht="6.75" customHeight="1">
      <c r="A42" s="8"/>
      <c r="B42" s="19"/>
      <c r="C42" s="19"/>
      <c r="D42" s="19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2"/>
      <c r="P42" s="22"/>
      <c r="Q42" s="22"/>
    </row>
    <row r="43" spans="1:17" ht="7.5" customHeight="1">
      <c r="A43" s="8"/>
      <c r="B43" s="19"/>
      <c r="C43" s="19"/>
      <c r="D43" s="19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2"/>
      <c r="P43" s="22"/>
      <c r="Q43" s="22"/>
    </row>
    <row r="44" spans="1:17" ht="12.75">
      <c r="A44" s="8"/>
      <c r="B44" s="23" t="s">
        <v>77</v>
      </c>
      <c r="C44" s="19"/>
      <c r="D44" s="19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2"/>
      <c r="P44" s="22"/>
      <c r="Q44" s="22"/>
    </row>
    <row r="45" spans="1:17" ht="15" customHeight="1">
      <c r="A45" s="8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6" ht="12.75">
      <c r="A46" s="8"/>
      <c r="B46" s="55" t="s">
        <v>68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s="57" customFormat="1" ht="12.75">
      <c r="A47" s="56"/>
      <c r="B47" s="57" t="s">
        <v>69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s="57" customFormat="1" ht="15.75" customHeight="1">
      <c r="A48" s="56"/>
      <c r="B48" s="57" t="s">
        <v>70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2:16" ht="18">
      <c r="B49" s="14" t="s">
        <v>13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ht="15">
      <c r="B50" s="15"/>
    </row>
  </sheetData>
  <sheetProtection/>
  <mergeCells count="22">
    <mergeCell ref="B45:Q45"/>
    <mergeCell ref="B36:B41"/>
    <mergeCell ref="C26:C27"/>
    <mergeCell ref="C36:C37"/>
    <mergeCell ref="C38:C39"/>
    <mergeCell ref="C40:C41"/>
    <mergeCell ref="B31:B35"/>
    <mergeCell ref="C34:C35"/>
    <mergeCell ref="C31:C33"/>
    <mergeCell ref="C28:C30"/>
    <mergeCell ref="B13:B18"/>
    <mergeCell ref="C19:C22"/>
    <mergeCell ref="C23:C25"/>
    <mergeCell ref="B19:B22"/>
    <mergeCell ref="B23:B30"/>
    <mergeCell ref="I10:Q10"/>
    <mergeCell ref="C14:C18"/>
    <mergeCell ref="Q11:R11"/>
    <mergeCell ref="H11:K11"/>
    <mergeCell ref="L11:N11"/>
    <mergeCell ref="O11:P11"/>
    <mergeCell ref="F11:G12"/>
  </mergeCells>
  <hyperlinks>
    <hyperlink ref="B7" r:id="rId1" display="info@bondarka.by"/>
    <hyperlink ref="B6" r:id="rId2" display="www.bondarka.by"/>
  </hyperlinks>
  <printOptions/>
  <pageMargins left="0.17" right="0.18" top="0.17" bottom="0.17" header="0.17" footer="0.17"/>
  <pageSetup fitToHeight="1" fitToWidth="1" horizontalDpi="600" verticalDpi="600" orientation="landscape" paperSize="9" scale="8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</cp:lastModifiedBy>
  <cp:lastPrinted>2013-04-25T11:54:03Z</cp:lastPrinted>
  <dcterms:created xsi:type="dcterms:W3CDTF">1996-10-08T23:32:33Z</dcterms:created>
  <dcterms:modified xsi:type="dcterms:W3CDTF">2013-04-25T11:59:51Z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